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ARCHES PUBLICS INTERNET\2023\2023-041\"/>
    </mc:Choice>
  </mc:AlternateContent>
  <bookViews>
    <workbookView xWindow="0" yWindow="0" windowWidth="2160" windowHeight="0"/>
  </bookViews>
  <sheets>
    <sheet name="2020-06 Estimation" sheetId="4" r:id="rId1"/>
  </sheets>
  <definedNames>
    <definedName name="_xlnm.Print_Area" localSheetId="0">'2020-06 Estimation'!$A$1:$H$69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4" l="1"/>
  <c r="G39" i="4"/>
  <c r="E28" i="4" l="1"/>
  <c r="G22" i="4"/>
  <c r="G24" i="4"/>
  <c r="E35" i="4" l="1"/>
  <c r="E32" i="4"/>
  <c r="E31" i="4"/>
  <c r="E18" i="4"/>
  <c r="G36" i="4" l="1"/>
  <c r="G35" i="4"/>
  <c r="G29" i="4"/>
  <c r="G30" i="4"/>
  <c r="G31" i="4"/>
  <c r="G32" i="4"/>
  <c r="G28" i="4"/>
  <c r="G23" i="4"/>
  <c r="G25" i="4"/>
  <c r="G21" i="4"/>
  <c r="G17" i="4"/>
  <c r="G18" i="4"/>
  <c r="G16" i="4"/>
  <c r="G12" i="4"/>
  <c r="G13" i="4"/>
  <c r="G11" i="4"/>
  <c r="G19" i="4" l="1"/>
  <c r="G33" i="4"/>
  <c r="G14" i="4"/>
  <c r="G26" i="4"/>
  <c r="G37" i="4"/>
  <c r="G56" i="4"/>
  <c r="G55" i="4"/>
  <c r="G54" i="4"/>
  <c r="G53" i="4"/>
  <c r="G48" i="4"/>
  <c r="G47" i="4"/>
  <c r="G40" i="4" l="1"/>
  <c r="G41" i="4" s="1"/>
  <c r="G49" i="4"/>
  <c r="G57" i="4"/>
  <c r="G61" i="4" l="1"/>
  <c r="G62" i="4" s="1"/>
  <c r="G67" i="4"/>
  <c r="G68" i="4" s="1"/>
  <c r="G69" i="4" s="1"/>
</calcChain>
</file>

<file path=xl/sharedStrings.xml><?xml version="1.0" encoding="utf-8"?>
<sst xmlns="http://schemas.openxmlformats.org/spreadsheetml/2006/main" count="89" uniqueCount="65">
  <si>
    <t>u</t>
  </si>
  <si>
    <t>Ens</t>
  </si>
  <si>
    <t>ml</t>
  </si>
  <si>
    <t>Ft</t>
  </si>
  <si>
    <t>Plan d'exe et de recolement</t>
  </si>
  <si>
    <t>TERRASSEMENTS</t>
  </si>
  <si>
    <t>TVA 20%</t>
  </si>
  <si>
    <t>TOTAL TTC</t>
  </si>
  <si>
    <t>DÉSIGNATION  TRAVAUX</t>
  </si>
  <si>
    <t>UNITÉ</t>
  </si>
  <si>
    <t>QUANTITÉ</t>
  </si>
  <si>
    <t>N°</t>
  </si>
  <si>
    <t>P.U HT</t>
  </si>
  <si>
    <t>MONTANT</t>
  </si>
  <si>
    <t>TRAVAUX PRÉPARATOIRES</t>
  </si>
  <si>
    <t xml:space="preserve"> m²</t>
  </si>
  <si>
    <t xml:space="preserve"> m³</t>
  </si>
  <si>
    <t>Fourniture et mise en œuvre de GNT 0/60</t>
  </si>
  <si>
    <t>Décapage de terre végétale</t>
  </si>
  <si>
    <t>ASSAINISSEMENT EP</t>
  </si>
  <si>
    <t>Installation de chantier</t>
  </si>
  <si>
    <t>Clôtures de chantier</t>
  </si>
  <si>
    <t>Abattage et débroussaillage, yc évacuation</t>
  </si>
  <si>
    <t>Essais et inspection des réseaux</t>
  </si>
  <si>
    <t>VOIRIE ET CHEMINEMENT</t>
  </si>
  <si>
    <t>Fourniture et mise en œuvre de géotextile</t>
  </si>
  <si>
    <t>Fourniture et pose de canniveaux CC1</t>
  </si>
  <si>
    <t>Sous chapitre ASSAINISSEMENT EP</t>
  </si>
  <si>
    <t>Sous chapitre VOIRIE ET CHEMINEMENT</t>
  </si>
  <si>
    <t xml:space="preserve">Les quantités ci-dessous sont données à titre indicatif; l'entreprise s'engage sur le prix global et forfaitaire et doit donc valider ces quantitées </t>
  </si>
  <si>
    <t>Sous chapitre TRAVAUX PRÉPARATOIRE</t>
  </si>
  <si>
    <t>Sous chapitre TERRASSEMENT</t>
  </si>
  <si>
    <t>ESPACES VERTS</t>
  </si>
  <si>
    <t>Modification de réseau d'arrosage</t>
  </si>
  <si>
    <t>Sous chapitre ESPACES VERTS</t>
  </si>
  <si>
    <t>TRAVAUX PRELIMINAIRES</t>
  </si>
  <si>
    <t xml:space="preserve">Plans et documents d'exécution et de chantier </t>
  </si>
  <si>
    <t>TRAVAUX A REALISER</t>
  </si>
  <si>
    <t>Fourreaux – Chambre de tirage</t>
  </si>
  <si>
    <t>Ml</t>
  </si>
  <si>
    <t>Chambre de tirage L1T</t>
  </si>
  <si>
    <t>Uté</t>
  </si>
  <si>
    <t>VRD</t>
  </si>
  <si>
    <t>TOTAL VRD + ELECTRICITE  HT</t>
  </si>
  <si>
    <t>TOTAL ELECTRICITE HT</t>
  </si>
  <si>
    <t>Terrassement en déblais évacués</t>
  </si>
  <si>
    <t>Remplissage de massifs cailloux y compris géotextile</t>
  </si>
  <si>
    <t>Fourniture et pose de canalisation EP</t>
  </si>
  <si>
    <t>Création de regard à grille 50x50</t>
  </si>
  <si>
    <t>Fourreaux TPC rouge Ø63</t>
  </si>
  <si>
    <t>Fourreaux TPC vert Ø63</t>
  </si>
  <si>
    <t>Tranchée</t>
  </si>
  <si>
    <t>DPGF LOT 1</t>
  </si>
  <si>
    <t>Fourniture et mise en œuvre sable stabilisé renforcé</t>
  </si>
  <si>
    <t>Fourniture et pose de bordure T1</t>
  </si>
  <si>
    <t>Réhausse béton au niveau du portail pour création "batardeau"</t>
  </si>
  <si>
    <t>Mise en la cote regards existants</t>
  </si>
  <si>
    <t>Déplacement des installations existantes</t>
  </si>
  <si>
    <t>Sous total - Travaux préliminaires</t>
  </si>
  <si>
    <t>Sous total - Fourreaux – Chambre de tirage</t>
  </si>
  <si>
    <t>PARTIE ELECTRICITE</t>
  </si>
  <si>
    <t>TOTAL VRD HT</t>
  </si>
  <si>
    <t>TOTAL VRD TTC</t>
  </si>
  <si>
    <t>TOTAL ELECTRICITE TTC</t>
  </si>
  <si>
    <t>Réaménagement voie d'accès HX243 site Montimaran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</si>
</sst>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3">
    <font>
      <sz val="10"/>
      <name val="Times New Roman"/>
    </font>
    <font>
      <b/>
      <sz val="10"/>
      <name val="Times New Roman"/>
      <family val="1"/>
    </font>
    <font>
      <sz val="8"/>
      <name val="Verdana"/>
      <family val="2"/>
    </font>
    <font>
      <sz val="10"/>
      <color theme="0"/>
      <name val="Roboto Light"/>
    </font>
    <font>
      <sz val="10"/>
      <color theme="0"/>
      <name val="Roboto Regular"/>
    </font>
    <font>
      <sz val="10"/>
      <color rgb="FF577985"/>
      <name val="Roboto Regular"/>
    </font>
    <font>
      <sz val="10"/>
      <color rgb="FFA04B4F"/>
      <name val="Roboto Medium"/>
    </font>
    <font>
      <sz val="10"/>
      <color rgb="FFA04B4F"/>
      <name val="Roboto Regular"/>
    </font>
    <font>
      <b/>
      <sz val="20"/>
      <color rgb="FF00427F"/>
      <name val="Roboto Light"/>
    </font>
    <font>
      <sz val="10"/>
      <color rgb="FF00427F"/>
      <name val="Roboto Regular"/>
    </font>
    <font>
      <sz val="9"/>
      <color rgb="FF00427F"/>
      <name val="Roboto Regular"/>
    </font>
    <font>
      <sz val="8"/>
      <color rgb="FF36397B"/>
      <name val="Roboto Light"/>
    </font>
    <font>
      <b/>
      <sz val="26"/>
      <color rgb="FF00427F"/>
      <name val="Roboto Light"/>
    </font>
  </fonts>
  <fills count="5">
    <fill>
      <patternFill patternType="none"/>
    </fill>
    <fill>
      <patternFill patternType="gray125"/>
    </fill>
    <fill>
      <patternFill patternType="solid">
        <fgColor rgb="FF00427F"/>
        <bgColor indexed="64"/>
      </patternFill>
    </fill>
    <fill>
      <patternFill patternType="solid">
        <fgColor rgb="FFA04B4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rgb="FF577985"/>
      </left>
      <right style="hair">
        <color rgb="FF577985"/>
      </right>
      <top style="hair">
        <color rgb="FF577985"/>
      </top>
      <bottom style="hair">
        <color rgb="FF577985"/>
      </bottom>
      <diagonal/>
    </border>
    <border>
      <left/>
      <right style="hair">
        <color rgb="FF577985"/>
      </right>
      <top/>
      <bottom/>
      <diagonal/>
    </border>
    <border>
      <left style="hair">
        <color rgb="FF00427F"/>
      </left>
      <right style="hair">
        <color rgb="FF00427F"/>
      </right>
      <top style="hair">
        <color rgb="FF00427F"/>
      </top>
      <bottom style="hair">
        <color rgb="FF00427F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04B4F"/>
      <color rgb="FF00427F"/>
      <color rgb="FF36397B"/>
      <color rgb="FFD7C683"/>
      <color rgb="FF577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0</xdr:row>
      <xdr:rowOff>0</xdr:rowOff>
    </xdr:from>
    <xdr:to>
      <xdr:col>2</xdr:col>
      <xdr:colOff>927100</xdr:colOff>
      <xdr:row>0</xdr:row>
      <xdr:rowOff>0</xdr:rowOff>
    </xdr:to>
    <xdr:sp macro="" textlink="">
      <xdr:nvSpPr>
        <xdr:cNvPr id="4710" name="Line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ShapeType="1"/>
        </xdr:cNvSpPr>
      </xdr:nvSpPr>
      <xdr:spPr bwMode="auto">
        <a:xfrm>
          <a:off x="1295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2</xdr:col>
      <xdr:colOff>139700</xdr:colOff>
      <xdr:row>0</xdr:row>
      <xdr:rowOff>0</xdr:rowOff>
    </xdr:from>
    <xdr:to>
      <xdr:col>2</xdr:col>
      <xdr:colOff>762000</xdr:colOff>
      <xdr:row>0</xdr:row>
      <xdr:rowOff>0</xdr:rowOff>
    </xdr:to>
    <xdr:sp macro="" textlink="">
      <xdr:nvSpPr>
        <xdr:cNvPr id="4" name="Text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00100" y="0"/>
          <a:ext cx="749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LOGO</a:t>
          </a:r>
        </a:p>
      </xdr:txBody>
    </xdr:sp>
    <xdr:clientData/>
  </xdr:twoCellAnchor>
  <xdr:twoCellAnchor>
    <xdr:from>
      <xdr:col>1</xdr:col>
      <xdr:colOff>723900</xdr:colOff>
      <xdr:row>9</xdr:row>
      <xdr:rowOff>12700</xdr:rowOff>
    </xdr:from>
    <xdr:to>
      <xdr:col>2</xdr:col>
      <xdr:colOff>0</xdr:colOff>
      <xdr:row>9</xdr:row>
      <xdr:rowOff>12700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06CF9B3-168F-EA43-B605-B94E281F0A93}"/>
            </a:ext>
          </a:extLst>
        </xdr:cNvPr>
        <xdr:cNvSpPr>
          <a:spLocks noChangeShapeType="1"/>
        </xdr:cNvSpPr>
      </xdr:nvSpPr>
      <xdr:spPr bwMode="auto">
        <a:xfrm>
          <a:off x="330200" y="1168400"/>
          <a:ext cx="0" cy="0"/>
        </a:xfrm>
        <a:prstGeom prst="line">
          <a:avLst/>
        </a:prstGeom>
        <a:noFill/>
        <a:ln w="1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FE7E32A-787A-4E6D-BB62-42E4538706C2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23532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838E485B-5930-48FB-B0FA-E79B27E8BC93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23532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7C3AB5FD-C387-4029-8CD6-CBE95A5FDE57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23532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4F7FE1BB-AFC0-4003-AC23-ABDBC49251AB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23532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A6F98BD2-12E0-4847-AB3E-6FA75B66FC3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23532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27ADC346-C5E0-4B2F-8305-645D90239A81}"/>
            </a:ext>
          </a:extLst>
        </xdr:cNvPr>
        <xdr:cNvSpPr txBox="1">
          <a:spLocks noChangeArrowheads="1"/>
        </xdr:cNvSpPr>
      </xdr:nvSpPr>
      <xdr:spPr bwMode="auto">
        <a:xfrm>
          <a:off x="2657475" y="156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9C6BE0FE-0BD9-45B0-8BBE-17409507E81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1C797CE4-99C3-4B92-9C89-1130F785FD2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63533540-0903-440C-B9FB-85DD94B8829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92EAC73D-5C52-447C-B9B8-9B600226D32C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6B226502-4FC4-4E8E-AFB3-86A424E2996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7161DE1F-DE89-47CD-9D4C-90F0E4F04D86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6BE66310-1C99-465C-B1D8-8A54F7C68A4E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FE273419-AF32-4961-BE1F-A087D23C4977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FD1C2750-DD37-49E0-839E-8DFCF387E582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2143125</xdr:colOff>
      <xdr:row>58</xdr:row>
      <xdr:rowOff>0</xdr:rowOff>
    </xdr:from>
    <xdr:to>
      <xdr:col>2</xdr:col>
      <xdr:colOff>2219325</xdr:colOff>
      <xdr:row>59</xdr:row>
      <xdr:rowOff>23533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16A2AB6C-599F-46D6-B44F-58960F562D59}"/>
            </a:ext>
          </a:extLst>
        </xdr:cNvPr>
        <xdr:cNvSpPr txBox="1">
          <a:spLocks noChangeArrowheads="1"/>
        </xdr:cNvSpPr>
      </xdr:nvSpPr>
      <xdr:spPr bwMode="auto">
        <a:xfrm>
          <a:off x="2657475" y="1535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69"/>
  <sheetViews>
    <sheetView showGridLines="0" showZeros="0" tabSelected="1" view="pageBreakPreview" zoomScaleNormal="85" zoomScaleSheetLayoutView="100" zoomScalePageLayoutView="120" workbookViewId="0">
      <selection activeCell="B8" sqref="B8:G8"/>
    </sheetView>
  </sheetViews>
  <sheetFormatPr baseColWidth="10" defaultColWidth="12" defaultRowHeight="12.75"/>
  <cols>
    <col min="1" max="1" width="3.33203125" style="60" customWidth="1"/>
    <col min="2" max="2" width="5.1640625" style="5" customWidth="1"/>
    <col min="3" max="3" width="66.6640625" style="4" customWidth="1"/>
    <col min="4" max="4" width="9.1640625" style="5" customWidth="1"/>
    <col min="5" max="5" width="12.33203125" style="5" customWidth="1"/>
    <col min="6" max="6" width="16.33203125" style="5" customWidth="1"/>
    <col min="7" max="7" width="16" style="4" customWidth="1"/>
    <col min="8" max="8" width="3.33203125" style="4" customWidth="1"/>
    <col min="9" max="16384" width="12" style="4"/>
  </cols>
  <sheetData>
    <row r="1" spans="2:7" s="1" customFormat="1">
      <c r="B1" s="2"/>
      <c r="C1" s="8"/>
      <c r="D1" s="3"/>
      <c r="E1" s="3"/>
      <c r="F1" s="9"/>
    </row>
    <row r="2" spans="2:7" s="1" customFormat="1" ht="5.0999999999999996" customHeight="1">
      <c r="B2" s="2"/>
      <c r="C2" s="8"/>
      <c r="D2" s="3"/>
      <c r="E2" s="3"/>
      <c r="F2" s="9"/>
    </row>
    <row r="3" spans="2:7" ht="27.95" customHeight="1">
      <c r="B3" s="66" t="s">
        <v>52</v>
      </c>
      <c r="C3" s="66"/>
      <c r="D3" s="66"/>
      <c r="E3" s="66"/>
      <c r="F3" s="66"/>
      <c r="G3" s="66"/>
    </row>
    <row r="4" spans="2:7" ht="27.95" customHeight="1">
      <c r="B4" s="17" t="s">
        <v>42</v>
      </c>
      <c r="C4" s="17"/>
      <c r="D4" s="17"/>
      <c r="E4" s="17"/>
      <c r="F4" s="17"/>
      <c r="G4" s="17"/>
    </row>
    <row r="5" spans="2:7">
      <c r="B5" s="67" t="s">
        <v>29</v>
      </c>
      <c r="C5" s="67"/>
      <c r="D5" s="67"/>
      <c r="E5" s="67"/>
      <c r="F5" s="67"/>
      <c r="G5" s="67"/>
    </row>
    <row r="6" spans="2:7" ht="18.95" customHeight="1">
      <c r="B6" s="11" t="s">
        <v>11</v>
      </c>
      <c r="C6" s="10" t="s">
        <v>8</v>
      </c>
      <c r="D6" s="10" t="s">
        <v>9</v>
      </c>
      <c r="E6" s="10" t="s">
        <v>10</v>
      </c>
      <c r="F6" s="10" t="s">
        <v>12</v>
      </c>
      <c r="G6" s="10" t="s">
        <v>13</v>
      </c>
    </row>
    <row r="7" spans="2:7">
      <c r="B7" s="6"/>
      <c r="C7" s="1"/>
      <c r="D7" s="2"/>
      <c r="E7" s="2"/>
      <c r="F7" s="2"/>
      <c r="G7" s="2"/>
    </row>
    <row r="8" spans="2:7" ht="18" customHeight="1">
      <c r="B8" s="70" t="s">
        <v>64</v>
      </c>
      <c r="C8" s="70"/>
      <c r="D8" s="70"/>
      <c r="E8" s="70"/>
      <c r="F8" s="70"/>
      <c r="G8" s="70"/>
    </row>
    <row r="9" spans="2:7" ht="18" customHeight="1">
      <c r="B9" s="36"/>
      <c r="C9" s="35"/>
      <c r="D9" s="36"/>
      <c r="E9" s="36"/>
      <c r="F9" s="36"/>
      <c r="G9" s="36"/>
    </row>
    <row r="10" spans="2:7" ht="18" customHeight="1">
      <c r="B10" s="45"/>
      <c r="C10" s="46" t="s">
        <v>14</v>
      </c>
      <c r="D10" s="47"/>
      <c r="E10" s="47"/>
      <c r="F10" s="47"/>
      <c r="G10" s="47"/>
    </row>
    <row r="11" spans="2:7" ht="18" customHeight="1">
      <c r="B11" s="39">
        <v>1</v>
      </c>
      <c r="C11" s="40" t="s">
        <v>20</v>
      </c>
      <c r="D11" s="39" t="s">
        <v>1</v>
      </c>
      <c r="E11" s="41">
        <v>1</v>
      </c>
      <c r="F11" s="42"/>
      <c r="G11" s="42">
        <f>E11*F11</f>
        <v>0</v>
      </c>
    </row>
    <row r="12" spans="2:7" ht="18" customHeight="1">
      <c r="B12" s="39">
        <v>2</v>
      </c>
      <c r="C12" s="40" t="s">
        <v>4</v>
      </c>
      <c r="D12" s="39" t="s">
        <v>1</v>
      </c>
      <c r="E12" s="41">
        <v>1</v>
      </c>
      <c r="F12" s="42"/>
      <c r="G12" s="58">
        <f>E12*F12</f>
        <v>0</v>
      </c>
    </row>
    <row r="13" spans="2:7" ht="18" customHeight="1">
      <c r="B13" s="39">
        <v>3</v>
      </c>
      <c r="C13" s="43" t="s">
        <v>21</v>
      </c>
      <c r="D13" s="39" t="s">
        <v>3</v>
      </c>
      <c r="E13" s="41">
        <v>1</v>
      </c>
      <c r="F13" s="42"/>
      <c r="G13" s="58">
        <f>E13*F13</f>
        <v>0</v>
      </c>
    </row>
    <row r="14" spans="2:7" ht="18" customHeight="1">
      <c r="B14" s="48"/>
      <c r="C14" s="65" t="s">
        <v>30</v>
      </c>
      <c r="D14" s="65"/>
      <c r="E14" s="65"/>
      <c r="F14" s="65"/>
      <c r="G14" s="49">
        <f>SUM(G11:G13)</f>
        <v>0</v>
      </c>
    </row>
    <row r="15" spans="2:7" ht="18" customHeight="1">
      <c r="B15" s="45"/>
      <c r="C15" s="50" t="s">
        <v>5</v>
      </c>
      <c r="D15" s="47"/>
      <c r="E15" s="47"/>
      <c r="F15" s="47"/>
      <c r="G15" s="47"/>
    </row>
    <row r="16" spans="2:7" ht="18" customHeight="1">
      <c r="B16" s="39">
        <v>1</v>
      </c>
      <c r="C16" s="44" t="s">
        <v>22</v>
      </c>
      <c r="D16" s="39" t="s">
        <v>1</v>
      </c>
      <c r="E16" s="41">
        <v>1</v>
      </c>
      <c r="F16" s="42"/>
      <c r="G16" s="42">
        <f>E16*F16</f>
        <v>0</v>
      </c>
    </row>
    <row r="17" spans="2:7" ht="18" customHeight="1">
      <c r="B17" s="39">
        <v>2</v>
      </c>
      <c r="C17" s="44" t="s">
        <v>18</v>
      </c>
      <c r="D17" s="39" t="s">
        <v>15</v>
      </c>
      <c r="E17" s="41">
        <v>410</v>
      </c>
      <c r="F17" s="42"/>
      <c r="G17" s="58">
        <f>E17*F17</f>
        <v>0</v>
      </c>
    </row>
    <row r="18" spans="2:7" ht="18" customHeight="1">
      <c r="B18" s="39">
        <v>3</v>
      </c>
      <c r="C18" s="44" t="s">
        <v>45</v>
      </c>
      <c r="D18" s="39" t="s">
        <v>16</v>
      </c>
      <c r="E18" s="41">
        <f>410*0.3</f>
        <v>123</v>
      </c>
      <c r="F18" s="42"/>
      <c r="G18" s="58">
        <f>E18*F18</f>
        <v>0</v>
      </c>
    </row>
    <row r="19" spans="2:7" ht="18" customHeight="1">
      <c r="B19" s="48"/>
      <c r="C19" s="65" t="s">
        <v>31</v>
      </c>
      <c r="D19" s="65"/>
      <c r="E19" s="65"/>
      <c r="F19" s="65"/>
      <c r="G19" s="49">
        <f>SUM(G16:G18)</f>
        <v>0</v>
      </c>
    </row>
    <row r="20" spans="2:7" ht="18" customHeight="1">
      <c r="B20" s="45"/>
      <c r="C20" s="50" t="s">
        <v>19</v>
      </c>
      <c r="D20" s="47"/>
      <c r="E20" s="47"/>
      <c r="F20" s="47"/>
      <c r="G20" s="47"/>
    </row>
    <row r="21" spans="2:7" ht="18" customHeight="1">
      <c r="B21" s="39">
        <v>1</v>
      </c>
      <c r="C21" s="44" t="s">
        <v>47</v>
      </c>
      <c r="D21" s="39" t="s">
        <v>2</v>
      </c>
      <c r="E21" s="41">
        <v>5</v>
      </c>
      <c r="F21" s="42"/>
      <c r="G21" s="42">
        <f>E21*F21</f>
        <v>0</v>
      </c>
    </row>
    <row r="22" spans="2:7" s="60" customFormat="1" ht="18" customHeight="1">
      <c r="B22" s="56">
        <v>2</v>
      </c>
      <c r="C22" s="59" t="s">
        <v>48</v>
      </c>
      <c r="D22" s="56" t="s">
        <v>0</v>
      </c>
      <c r="E22" s="57">
        <v>2</v>
      </c>
      <c r="F22" s="58"/>
      <c r="G22" s="58">
        <f>E22*F22</f>
        <v>0</v>
      </c>
    </row>
    <row r="23" spans="2:7" ht="18" customHeight="1">
      <c r="B23" s="56">
        <v>3</v>
      </c>
      <c r="C23" s="44" t="s">
        <v>56</v>
      </c>
      <c r="D23" s="39" t="s">
        <v>0</v>
      </c>
      <c r="E23" s="41">
        <v>2</v>
      </c>
      <c r="F23" s="42"/>
      <c r="G23" s="58">
        <f>E23*F23</f>
        <v>0</v>
      </c>
    </row>
    <row r="24" spans="2:7" s="60" customFormat="1" ht="18" customHeight="1">
      <c r="B24" s="56">
        <v>4</v>
      </c>
      <c r="C24" s="59" t="s">
        <v>55</v>
      </c>
      <c r="D24" s="56" t="s">
        <v>3</v>
      </c>
      <c r="E24" s="57">
        <v>1</v>
      </c>
      <c r="F24" s="58"/>
      <c r="G24" s="58">
        <f>E24*F24</f>
        <v>0</v>
      </c>
    </row>
    <row r="25" spans="2:7" ht="18" customHeight="1">
      <c r="B25" s="56">
        <v>5</v>
      </c>
      <c r="C25" s="44" t="s">
        <v>23</v>
      </c>
      <c r="D25" s="39" t="s">
        <v>3</v>
      </c>
      <c r="E25" s="41">
        <v>1</v>
      </c>
      <c r="F25" s="42"/>
      <c r="G25" s="58">
        <f>E25*F25</f>
        <v>0</v>
      </c>
    </row>
    <row r="26" spans="2:7" ht="18" customHeight="1">
      <c r="B26" s="48"/>
      <c r="C26" s="65" t="s">
        <v>27</v>
      </c>
      <c r="D26" s="65"/>
      <c r="E26" s="65"/>
      <c r="F26" s="65"/>
      <c r="G26" s="49">
        <f>SUM(G21:G25)</f>
        <v>0</v>
      </c>
    </row>
    <row r="27" spans="2:7" ht="18" customHeight="1">
      <c r="B27" s="51"/>
      <c r="C27" s="52" t="s">
        <v>24</v>
      </c>
      <c r="D27" s="47"/>
      <c r="E27" s="47"/>
      <c r="F27" s="47"/>
      <c r="G27" s="47"/>
    </row>
    <row r="28" spans="2:7" ht="18" customHeight="1">
      <c r="B28" s="39">
        <v>1</v>
      </c>
      <c r="C28" s="44" t="s">
        <v>17</v>
      </c>
      <c r="D28" s="39" t="s">
        <v>16</v>
      </c>
      <c r="E28" s="41">
        <f>245*0.2</f>
        <v>49</v>
      </c>
      <c r="F28" s="42"/>
      <c r="G28" s="42">
        <f t="shared" ref="G28:G32" si="0">E28*F28</f>
        <v>0</v>
      </c>
    </row>
    <row r="29" spans="2:7" ht="18" customHeight="1">
      <c r="B29" s="56">
        <v>2</v>
      </c>
      <c r="C29" s="44" t="s">
        <v>25</v>
      </c>
      <c r="D29" s="39" t="s">
        <v>15</v>
      </c>
      <c r="E29" s="41">
        <v>410</v>
      </c>
      <c r="F29" s="42"/>
      <c r="G29" s="58">
        <f t="shared" si="0"/>
        <v>0</v>
      </c>
    </row>
    <row r="30" spans="2:7" ht="18" customHeight="1">
      <c r="B30" s="56">
        <v>3</v>
      </c>
      <c r="C30" s="44" t="s">
        <v>53</v>
      </c>
      <c r="D30" s="39" t="s">
        <v>15</v>
      </c>
      <c r="E30" s="41">
        <v>245</v>
      </c>
      <c r="F30" s="42"/>
      <c r="G30" s="58">
        <f t="shared" si="0"/>
        <v>0</v>
      </c>
    </row>
    <row r="31" spans="2:7" ht="18" customHeight="1">
      <c r="B31" s="56">
        <v>6</v>
      </c>
      <c r="C31" s="44" t="s">
        <v>26</v>
      </c>
      <c r="D31" s="39" t="s">
        <v>2</v>
      </c>
      <c r="E31" s="41">
        <f>69</f>
        <v>69</v>
      </c>
      <c r="F31" s="42"/>
      <c r="G31" s="58">
        <f t="shared" si="0"/>
        <v>0</v>
      </c>
    </row>
    <row r="32" spans="2:7" ht="18" customHeight="1">
      <c r="B32" s="56">
        <v>7</v>
      </c>
      <c r="C32" s="44" t="s">
        <v>54</v>
      </c>
      <c r="D32" s="39" t="s">
        <v>2</v>
      </c>
      <c r="E32" s="41">
        <f>69+70</f>
        <v>139</v>
      </c>
      <c r="F32" s="42"/>
      <c r="G32" s="58">
        <f t="shared" si="0"/>
        <v>0</v>
      </c>
    </row>
    <row r="33" spans="2:7" ht="18" customHeight="1">
      <c r="B33" s="48"/>
      <c r="C33" s="65" t="s">
        <v>28</v>
      </c>
      <c r="D33" s="65"/>
      <c r="E33" s="65"/>
      <c r="F33" s="65"/>
      <c r="G33" s="49">
        <f>SUM(G28:G32)</f>
        <v>0</v>
      </c>
    </row>
    <row r="34" spans="2:7" ht="18" customHeight="1">
      <c r="B34" s="45"/>
      <c r="C34" s="50" t="s">
        <v>32</v>
      </c>
      <c r="D34" s="47"/>
      <c r="E34" s="47"/>
      <c r="F34" s="47"/>
      <c r="G34" s="47"/>
    </row>
    <row r="35" spans="2:7" ht="18" customHeight="1">
      <c r="B35" s="39">
        <v>1</v>
      </c>
      <c r="C35" s="53" t="s">
        <v>46</v>
      </c>
      <c r="D35" s="39" t="s">
        <v>15</v>
      </c>
      <c r="E35" s="41">
        <f>56+51+1</f>
        <v>108</v>
      </c>
      <c r="F35" s="42"/>
      <c r="G35" s="42">
        <f>E35*F35</f>
        <v>0</v>
      </c>
    </row>
    <row r="36" spans="2:7" ht="18" customHeight="1">
      <c r="B36" s="39">
        <v>2</v>
      </c>
      <c r="C36" s="44" t="s">
        <v>33</v>
      </c>
      <c r="D36" s="39" t="s">
        <v>3</v>
      </c>
      <c r="E36" s="41">
        <v>1</v>
      </c>
      <c r="F36" s="42"/>
      <c r="G36" s="58">
        <f>E36*F36</f>
        <v>0</v>
      </c>
    </row>
    <row r="37" spans="2:7" ht="18" customHeight="1">
      <c r="B37" s="48"/>
      <c r="C37" s="54"/>
      <c r="D37" s="65" t="s">
        <v>34</v>
      </c>
      <c r="E37" s="65"/>
      <c r="F37" s="65"/>
      <c r="G37" s="49">
        <f>SUM(G35:G36)</f>
        <v>0</v>
      </c>
    </row>
    <row r="38" spans="2:7" ht="18" customHeight="1">
      <c r="B38" s="47"/>
      <c r="C38" s="55"/>
      <c r="D38" s="47"/>
      <c r="E38" s="47"/>
      <c r="F38" s="47"/>
      <c r="G38" s="47"/>
    </row>
    <row r="39" spans="2:7" ht="18" customHeight="1">
      <c r="B39" s="47"/>
      <c r="C39" s="55"/>
      <c r="D39" s="47"/>
      <c r="E39" s="63" t="s">
        <v>61</v>
      </c>
      <c r="F39" s="64"/>
      <c r="G39" s="38">
        <f>G37+G33+G26+G19+G14</f>
        <v>0</v>
      </c>
    </row>
    <row r="40" spans="2:7" ht="18" customHeight="1">
      <c r="B40" s="47"/>
      <c r="C40" s="55"/>
      <c r="D40" s="47"/>
      <c r="E40" s="63" t="s">
        <v>6</v>
      </c>
      <c r="F40" s="64"/>
      <c r="G40" s="38">
        <f>0.2*G39</f>
        <v>0</v>
      </c>
    </row>
    <row r="41" spans="2:7" ht="18" customHeight="1">
      <c r="B41" s="47"/>
      <c r="C41" s="55"/>
      <c r="D41" s="47"/>
      <c r="E41" s="63" t="s">
        <v>62</v>
      </c>
      <c r="F41" s="64"/>
      <c r="G41" s="37">
        <f>G40+G39</f>
        <v>0</v>
      </c>
    </row>
    <row r="42" spans="2:7" s="25" customFormat="1" ht="18" customHeight="1">
      <c r="B42" s="19"/>
      <c r="C42" s="21"/>
      <c r="D42" s="19"/>
      <c r="E42" s="23"/>
      <c r="F42" s="23"/>
      <c r="G42" s="26"/>
    </row>
    <row r="43" spans="2:7" ht="27.95" customHeight="1">
      <c r="B43" s="17" t="s">
        <v>60</v>
      </c>
      <c r="C43" s="17"/>
      <c r="D43" s="17"/>
      <c r="E43" s="17"/>
      <c r="F43" s="17"/>
      <c r="G43" s="17"/>
    </row>
    <row r="44" spans="2:7" ht="18.95" customHeight="1">
      <c r="B44" s="22" t="s">
        <v>11</v>
      </c>
      <c r="C44" s="10" t="s">
        <v>8</v>
      </c>
      <c r="D44" s="10" t="s">
        <v>9</v>
      </c>
      <c r="E44" s="10" t="s">
        <v>10</v>
      </c>
      <c r="F44" s="10" t="s">
        <v>12</v>
      </c>
      <c r="G44" s="10" t="s">
        <v>13</v>
      </c>
    </row>
    <row r="45" spans="2:7" ht="18" customHeight="1">
      <c r="B45" s="23"/>
      <c r="C45" s="24"/>
      <c r="D45" s="24"/>
      <c r="E45" s="24"/>
      <c r="F45" s="24"/>
      <c r="G45" s="24"/>
    </row>
    <row r="46" spans="2:7" ht="18" customHeight="1">
      <c r="B46" s="18"/>
      <c r="C46" s="20" t="s">
        <v>35</v>
      </c>
      <c r="D46" s="19"/>
      <c r="E46" s="19"/>
      <c r="F46" s="19"/>
      <c r="G46" s="19"/>
    </row>
    <row r="47" spans="2:7" ht="18" customHeight="1">
      <c r="B47" s="13">
        <v>1</v>
      </c>
      <c r="C47" s="16" t="s">
        <v>36</v>
      </c>
      <c r="D47" s="13" t="s">
        <v>1</v>
      </c>
      <c r="E47" s="14">
        <v>1</v>
      </c>
      <c r="F47" s="15"/>
      <c r="G47" s="15">
        <f>F47*E47</f>
        <v>0</v>
      </c>
    </row>
    <row r="48" spans="2:7" ht="18" customHeight="1">
      <c r="B48" s="13">
        <v>2</v>
      </c>
      <c r="C48" s="16" t="s">
        <v>57</v>
      </c>
      <c r="D48" s="13" t="s">
        <v>1</v>
      </c>
      <c r="E48" s="14">
        <v>1</v>
      </c>
      <c r="F48" s="15"/>
      <c r="G48" s="15">
        <f>F48*E48</f>
        <v>0</v>
      </c>
    </row>
    <row r="49" spans="2:7" ht="18" customHeight="1">
      <c r="B49" s="13"/>
      <c r="C49" s="16" t="s">
        <v>58</v>
      </c>
      <c r="D49" s="13"/>
      <c r="E49" s="14"/>
      <c r="F49" s="15"/>
      <c r="G49" s="15">
        <f>SUM(G47:G48)</f>
        <v>0</v>
      </c>
    </row>
    <row r="50" spans="2:7" ht="18" customHeight="1">
      <c r="B50" s="23"/>
      <c r="C50" s="24"/>
      <c r="D50" s="24"/>
      <c r="E50" s="24"/>
      <c r="F50" s="24"/>
      <c r="G50" s="24"/>
    </row>
    <row r="51" spans="2:7" ht="18" customHeight="1">
      <c r="B51" s="18"/>
      <c r="C51" s="20" t="s">
        <v>37</v>
      </c>
      <c r="D51" s="19"/>
      <c r="E51" s="19"/>
      <c r="F51" s="19"/>
      <c r="G51" s="19"/>
    </row>
    <row r="52" spans="2:7" ht="18" customHeight="1">
      <c r="B52" s="18"/>
      <c r="C52" s="20" t="s">
        <v>38</v>
      </c>
      <c r="D52" s="19"/>
      <c r="E52" s="19"/>
      <c r="F52" s="19"/>
      <c r="G52" s="19"/>
    </row>
    <row r="53" spans="2:7" ht="18" customHeight="1">
      <c r="B53" s="13"/>
      <c r="C53" s="16" t="s">
        <v>51</v>
      </c>
      <c r="D53" s="13" t="s">
        <v>39</v>
      </c>
      <c r="E53" s="14">
        <v>70</v>
      </c>
      <c r="F53" s="15"/>
      <c r="G53" s="15">
        <f t="shared" ref="G53:G56" si="1">F53*E53</f>
        <v>0</v>
      </c>
    </row>
    <row r="54" spans="2:7" ht="18" customHeight="1">
      <c r="B54" s="13"/>
      <c r="C54" s="16" t="s">
        <v>49</v>
      </c>
      <c r="D54" s="13" t="s">
        <v>39</v>
      </c>
      <c r="E54" s="14">
        <v>70</v>
      </c>
      <c r="F54" s="15"/>
      <c r="G54" s="15">
        <f t="shared" si="1"/>
        <v>0</v>
      </c>
    </row>
    <row r="55" spans="2:7" ht="18" customHeight="1">
      <c r="B55" s="13"/>
      <c r="C55" s="16" t="s">
        <v>50</v>
      </c>
      <c r="D55" s="13" t="s">
        <v>39</v>
      </c>
      <c r="E55" s="57">
        <v>70</v>
      </c>
      <c r="F55" s="15"/>
      <c r="G55" s="15">
        <f t="shared" si="1"/>
        <v>0</v>
      </c>
    </row>
    <row r="56" spans="2:7" ht="18" customHeight="1">
      <c r="B56" s="13"/>
      <c r="C56" s="16" t="s">
        <v>40</v>
      </c>
      <c r="D56" s="13" t="s">
        <v>41</v>
      </c>
      <c r="E56" s="14">
        <v>3</v>
      </c>
      <c r="F56" s="15"/>
      <c r="G56" s="15">
        <f t="shared" si="1"/>
        <v>0</v>
      </c>
    </row>
    <row r="57" spans="2:7" ht="18" customHeight="1">
      <c r="B57" s="13"/>
      <c r="C57" s="16" t="s">
        <v>59</v>
      </c>
      <c r="D57" s="13"/>
      <c r="E57" s="14"/>
      <c r="F57" s="15"/>
      <c r="G57" s="15">
        <f>SUM(G53:G56)</f>
        <v>0</v>
      </c>
    </row>
    <row r="58" spans="2:7" ht="18" customHeight="1">
      <c r="B58" s="23"/>
      <c r="C58" s="24"/>
      <c r="D58" s="24"/>
      <c r="E58" s="24"/>
      <c r="F58" s="24"/>
      <c r="G58" s="24"/>
    </row>
    <row r="60" spans="2:7" s="25" customFormat="1" ht="18" customHeight="1">
      <c r="B60" s="19"/>
      <c r="C60" s="21"/>
      <c r="D60" s="19"/>
      <c r="E60" s="63" t="s">
        <v>44</v>
      </c>
      <c r="F60" s="64"/>
      <c r="G60" s="12">
        <f>SUM(G49+G57)</f>
        <v>0</v>
      </c>
    </row>
    <row r="61" spans="2:7" s="25" customFormat="1" ht="18" customHeight="1">
      <c r="B61" s="19"/>
      <c r="C61" s="21"/>
      <c r="D61" s="19"/>
      <c r="E61" s="63" t="s">
        <v>6</v>
      </c>
      <c r="F61" s="64"/>
      <c r="G61" s="12">
        <f>G60*0.2</f>
        <v>0</v>
      </c>
    </row>
    <row r="62" spans="2:7" s="25" customFormat="1" ht="18" customHeight="1">
      <c r="B62" s="19"/>
      <c r="C62" s="21"/>
      <c r="D62" s="19"/>
      <c r="E62" s="63" t="s">
        <v>63</v>
      </c>
      <c r="F62" s="64"/>
      <c r="G62" s="7">
        <f>G61+G60</f>
        <v>0</v>
      </c>
    </row>
    <row r="63" spans="2:7" s="25" customFormat="1" ht="18" customHeight="1">
      <c r="B63" s="27"/>
      <c r="D63" s="27"/>
      <c r="E63" s="27"/>
      <c r="F63" s="27"/>
    </row>
    <row r="64" spans="2:7" s="29" customFormat="1" ht="18" customHeight="1">
      <c r="B64" s="28"/>
      <c r="D64" s="28"/>
      <c r="E64" s="30"/>
      <c r="F64" s="31"/>
      <c r="G64" s="32"/>
    </row>
    <row r="65" spans="2:7" ht="18.95" customHeight="1">
      <c r="B65" s="22"/>
      <c r="C65" s="10"/>
      <c r="D65" s="10"/>
      <c r="E65" s="10"/>
      <c r="F65" s="10"/>
      <c r="G65" s="10"/>
    </row>
    <row r="66" spans="2:7" s="34" customFormat="1" ht="18.95" customHeight="1">
      <c r="B66" s="30"/>
      <c r="C66" s="33"/>
      <c r="D66" s="33"/>
      <c r="E66" s="33"/>
      <c r="F66" s="33"/>
      <c r="G66" s="33"/>
    </row>
    <row r="67" spans="2:7" s="25" customFormat="1" ht="29.25" customHeight="1">
      <c r="B67" s="27"/>
      <c r="D67" s="27"/>
      <c r="E67" s="68" t="s">
        <v>43</v>
      </c>
      <c r="F67" s="69"/>
      <c r="G67" s="12">
        <f>SUM(G39+G60)</f>
        <v>0</v>
      </c>
    </row>
    <row r="68" spans="2:7" s="25" customFormat="1" ht="18" customHeight="1">
      <c r="B68" s="27"/>
      <c r="D68" s="27"/>
      <c r="E68" s="61" t="s">
        <v>6</v>
      </c>
      <c r="F68" s="62"/>
      <c r="G68" s="12">
        <f>G67*0.2</f>
        <v>0</v>
      </c>
    </row>
    <row r="69" spans="2:7" s="25" customFormat="1" ht="18" customHeight="1">
      <c r="B69" s="27"/>
      <c r="D69" s="27"/>
      <c r="E69" s="61" t="s">
        <v>7</v>
      </c>
      <c r="F69" s="62"/>
      <c r="G69" s="7">
        <f>G68+G67</f>
        <v>0</v>
      </c>
    </row>
  </sheetData>
  <mergeCells count="17">
    <mergeCell ref="C26:F26"/>
    <mergeCell ref="C33:F33"/>
    <mergeCell ref="B3:G3"/>
    <mergeCell ref="B5:G5"/>
    <mergeCell ref="E67:F67"/>
    <mergeCell ref="D37:F37"/>
    <mergeCell ref="E39:F39"/>
    <mergeCell ref="E40:F40"/>
    <mergeCell ref="E41:F41"/>
    <mergeCell ref="B8:G8"/>
    <mergeCell ref="C14:F14"/>
    <mergeCell ref="C19:F19"/>
    <mergeCell ref="E68:F68"/>
    <mergeCell ref="E69:F69"/>
    <mergeCell ref="E60:F60"/>
    <mergeCell ref="E61:F61"/>
    <mergeCell ref="E62:F62"/>
  </mergeCells>
  <phoneticPr fontId="2" type="noConversion"/>
  <printOptions horizontalCentered="1"/>
  <pageMargins left="0" right="0" top="0" bottom="0.21" header="0.39000000000000007" footer="0"/>
  <pageSetup paperSize="9" scale="84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2020-06 Estimation</vt:lpstr>
      <vt:lpstr>'2020-06 Estimation'!Zone_d_impression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 BEUGNET</dc:creator>
  <cp:lastModifiedBy>Stephane VERK</cp:lastModifiedBy>
  <cp:lastPrinted>2020-12-11T07:25:35Z</cp:lastPrinted>
  <dcterms:created xsi:type="dcterms:W3CDTF">2005-04-22T05:58:09Z</dcterms:created>
  <dcterms:modified xsi:type="dcterms:W3CDTF">2023-10-03T07:22:25Z</dcterms:modified>
</cp:coreProperties>
</file>